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85"/>
  </bookViews>
  <sheets>
    <sheet name="Feuille1" sheetId="1" r:id="rId1"/>
    <sheet name="Feuille2" sheetId="2" r:id="rId2"/>
    <sheet name="Feuille3" sheetId="3" r:id="rId3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6" i="1"/>
  <c r="D35"/>
  <c r="D34"/>
  <c r="D33"/>
  <c r="E29"/>
  <c r="E30" s="1"/>
  <c r="D28"/>
  <c r="E18"/>
  <c r="E31" l="1"/>
  <c r="E20" s="1"/>
</calcChain>
</file>

<file path=xl/sharedStrings.xml><?xml version="1.0" encoding="utf-8"?>
<sst xmlns="http://schemas.openxmlformats.org/spreadsheetml/2006/main" count="30" uniqueCount="27">
  <si>
    <t>DR 480 FGBLH – PERFORMANCES AU DECOLLAGE A ST JEAN</t>
  </si>
  <si>
    <r>
      <rPr>
        <b/>
        <sz val="10"/>
        <rFont val="Cambria Math"/>
        <family val="1"/>
      </rPr>
      <t>QNH</t>
    </r>
    <r>
      <rPr>
        <b/>
        <sz val="10"/>
        <rFont val="Cambria Math"/>
        <family val="1"/>
      </rPr>
      <t>&gt; 1000 hPa  &amp;  Vent arrière NUL.</t>
    </r>
  </si>
  <si>
    <t>V3</t>
  </si>
  <si>
    <t>ENTREES</t>
  </si>
  <si>
    <t>MASSE</t>
  </si>
  <si>
    <t>kg</t>
  </si>
  <si>
    <t>TEMPERATURE</t>
  </si>
  <si>
    <t>° C</t>
  </si>
  <si>
    <t>LONGUEUR PISTE</t>
  </si>
  <si>
    <t>m</t>
  </si>
  <si>
    <t>RESULTATS</t>
  </si>
  <si>
    <t>MASSE Max</t>
  </si>
  <si>
    <t>PISTE Nécessaire</t>
  </si>
  <si>
    <t>CALCULS</t>
  </si>
  <si>
    <t>DF 15</t>
  </si>
  <si>
    <t>calcul STD</t>
  </si>
  <si>
    <t>d T° en moins</t>
  </si>
  <si>
    <t>k longueur</t>
  </si>
  <si>
    <t>DF15</t>
  </si>
  <si>
    <t>MMTO</t>
  </si>
  <si>
    <t>STD-20</t>
  </si>
  <si>
    <t>STD+20</t>
  </si>
  <si>
    <t>masse TO</t>
  </si>
  <si>
    <t>Note : Conforme au Manuel de Vol</t>
  </si>
  <si>
    <t>ASI</t>
  </si>
  <si>
    <r>
      <rPr>
        <u/>
        <sz val="10"/>
        <rFont val="Arial"/>
        <family val="2"/>
      </rPr>
      <t xml:space="preserve">Entrer: </t>
    </r>
    <r>
      <rPr>
        <sz val="10"/>
        <rFont val="Arial"/>
        <family val="2"/>
      </rPr>
      <t>Masse et Température OU Température uniquement</t>
    </r>
  </si>
  <si>
    <t>Valable uniquement à St Jean en Royans !!</t>
  </si>
</sst>
</file>

<file path=xl/styles.xml><?xml version="1.0" encoding="utf-8"?>
<styleSheet xmlns="http://schemas.openxmlformats.org/spreadsheetml/2006/main">
  <numFmts count="2">
    <numFmt numFmtId="164" formatCode="#"/>
    <numFmt numFmtId="165" formatCode="#.#####"/>
  </numFmts>
  <fonts count="7"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name val="Cambria Math"/>
      <family val="1"/>
    </font>
    <font>
      <i/>
      <sz val="10"/>
      <name val="Arial"/>
      <family val="2"/>
    </font>
    <font>
      <u/>
      <sz val="10"/>
      <name val="Arial"/>
      <family val="2"/>
    </font>
    <font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FF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FFFF99"/>
        <bgColor rgb="FFFFFFCC"/>
      </patternFill>
    </fill>
    <fill>
      <patternFill patternType="solid">
        <fgColor rgb="FFFF9966"/>
        <bgColor rgb="FFFF99CC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800080"/>
      </left>
      <right style="thick">
        <color rgb="FF800080"/>
      </right>
      <top style="thick">
        <color rgb="FF800080"/>
      </top>
      <bottom style="thick">
        <color rgb="FF800080"/>
      </bottom>
      <diagonal/>
    </border>
    <border>
      <left style="hair">
        <color rgb="FF800080"/>
      </left>
      <right style="hair">
        <color rgb="FF800080"/>
      </right>
      <top style="hair">
        <color rgb="FF800080"/>
      </top>
      <bottom style="hair">
        <color rgb="FF800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0" fillId="2" borderId="0" xfId="0" applyFont="1" applyFill="1"/>
    <xf numFmtId="164" fontId="0" fillId="3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1" fontId="2" fillId="5" borderId="1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5" borderId="0" xfId="0" applyFont="1" applyFill="1" applyProtection="1">
      <protection hidden="1"/>
    </xf>
    <xf numFmtId="165" fontId="0" fillId="0" borderId="0" xfId="0" applyNumberFormat="1" applyProtection="1">
      <protection hidden="1"/>
    </xf>
    <xf numFmtId="164" fontId="2" fillId="7" borderId="3" xfId="0" applyNumberFormat="1" applyFont="1" applyFill="1" applyBorder="1" applyProtection="1">
      <protection hidden="1"/>
    </xf>
    <xf numFmtId="0" fontId="0" fillId="6" borderId="0" xfId="0" applyFont="1" applyFill="1" applyProtection="1">
      <protection hidden="1"/>
    </xf>
    <xf numFmtId="1" fontId="0" fillId="0" borderId="0" xfId="0" applyNumberFormat="1" applyProtection="1">
      <protection hidden="1"/>
    </xf>
    <xf numFmtId="0" fontId="0" fillId="0" borderId="4" xfId="0" applyBorder="1" applyProtection="1">
      <protection hidden="1"/>
    </xf>
    <xf numFmtId="0" fontId="4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E6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zoomScaleNormal="100" workbookViewId="0">
      <selection activeCell="A42" sqref="A42:XFD42"/>
    </sheetView>
  </sheetViews>
  <sheetFormatPr baseColWidth="10" defaultColWidth="9.140625" defaultRowHeight="12.75"/>
  <cols>
    <col min="1" max="1025" width="11.5703125"/>
  </cols>
  <sheetData>
    <row r="1" spans="1:6">
      <c r="A1" s="1" t="s">
        <v>0</v>
      </c>
      <c r="B1" s="1"/>
      <c r="C1" s="1"/>
      <c r="D1" s="1"/>
      <c r="E1" s="1"/>
    </row>
    <row r="2" spans="1:6" ht="76.5">
      <c r="A2" s="2" t="s">
        <v>1</v>
      </c>
      <c r="E2" s="3" t="s">
        <v>2</v>
      </c>
    </row>
    <row r="3" spans="1:6">
      <c r="A3" t="s">
        <v>25</v>
      </c>
    </row>
    <row r="5" spans="1:6">
      <c r="B5" s="4" t="s">
        <v>3</v>
      </c>
    </row>
    <row r="7" spans="1:6">
      <c r="C7" t="s">
        <v>4</v>
      </c>
      <c r="E7" s="5">
        <v>920</v>
      </c>
      <c r="F7" t="s">
        <v>5</v>
      </c>
    </row>
    <row r="9" spans="1:6">
      <c r="C9" t="s">
        <v>6</v>
      </c>
      <c r="E9" s="6">
        <v>37</v>
      </c>
      <c r="F9" t="s">
        <v>7</v>
      </c>
    </row>
    <row r="11" spans="1:6">
      <c r="C11" t="s">
        <v>8</v>
      </c>
      <c r="E11" s="5">
        <v>607</v>
      </c>
      <c r="F11" t="s">
        <v>9</v>
      </c>
    </row>
    <row r="16" spans="1:6">
      <c r="B16" s="4" t="s">
        <v>10</v>
      </c>
    </row>
    <row r="18" spans="2:6">
      <c r="C18" t="s">
        <v>11</v>
      </c>
      <c r="E18" s="7" t="str">
        <f>IF(E7&lt;599,E36,"sans objet")</f>
        <v>sans objet</v>
      </c>
      <c r="F18" t="s">
        <v>5</v>
      </c>
    </row>
    <row r="20" spans="2:6">
      <c r="C20" t="s">
        <v>12</v>
      </c>
      <c r="E20" s="8">
        <f>IF(E7&gt;600,E31,"sans objet")</f>
        <v>606.9</v>
      </c>
      <c r="F20" t="s">
        <v>9</v>
      </c>
    </row>
    <row r="27" spans="2:6">
      <c r="B27" s="9" t="s">
        <v>13</v>
      </c>
      <c r="C27" s="9"/>
      <c r="D27" s="9"/>
      <c r="E27" s="9"/>
    </row>
    <row r="28" spans="2:6">
      <c r="B28" s="10" t="s">
        <v>14</v>
      </c>
      <c r="C28" s="9" t="s">
        <v>15</v>
      </c>
      <c r="D28" s="11">
        <f>E7*1.575-907.5</f>
        <v>541.5</v>
      </c>
      <c r="E28" s="9"/>
    </row>
    <row r="29" spans="2:6">
      <c r="B29" s="9"/>
      <c r="C29" s="9" t="s">
        <v>16</v>
      </c>
      <c r="D29" s="9"/>
      <c r="E29" s="9">
        <f>13-E9</f>
        <v>-24</v>
      </c>
    </row>
    <row r="30" spans="2:6">
      <c r="B30" s="9"/>
      <c r="C30" s="9" t="s">
        <v>17</v>
      </c>
      <c r="D30" s="9"/>
      <c r="E30" s="9">
        <f>IF(E29&gt;=0,E29*((2*(E7-900))/200+3),E29*((2.25*(E7-900))/200+2.5))</f>
        <v>-65.400000000000006</v>
      </c>
    </row>
    <row r="31" spans="2:6">
      <c r="B31" s="9"/>
      <c r="C31" s="9" t="s">
        <v>18</v>
      </c>
      <c r="D31" s="9"/>
      <c r="E31" s="12">
        <f>IF(E9&lt;=13,D28-E30,D28-E30)</f>
        <v>606.9</v>
      </c>
    </row>
    <row r="32" spans="2:6">
      <c r="B32" s="9"/>
      <c r="C32" s="9"/>
      <c r="D32" s="9"/>
      <c r="E32" s="9"/>
    </row>
    <row r="33" spans="1:5">
      <c r="B33" s="13" t="s">
        <v>19</v>
      </c>
      <c r="C33" s="9" t="s">
        <v>15</v>
      </c>
      <c r="D33" s="14">
        <f>900+(200/315*(667-510))</f>
        <v>999.68253968253964</v>
      </c>
      <c r="E33" s="9"/>
    </row>
    <row r="34" spans="1:5">
      <c r="B34" s="9"/>
      <c r="C34" s="9" t="s">
        <v>20</v>
      </c>
      <c r="D34" s="9">
        <f>900+((200/275)*(667-450))</f>
        <v>1057.8181818181818</v>
      </c>
      <c r="E34" s="9"/>
    </row>
    <row r="35" spans="1:5">
      <c r="B35" s="9"/>
      <c r="C35" s="9" t="s">
        <v>21</v>
      </c>
      <c r="D35" s="9">
        <f>900+((200/360)*(667-560))</f>
        <v>959.44444444444446</v>
      </c>
      <c r="E35" s="9"/>
    </row>
    <row r="36" spans="1:5">
      <c r="B36" s="9"/>
      <c r="C36" s="9" t="s">
        <v>22</v>
      </c>
      <c r="D36" s="9"/>
      <c r="E36" s="15">
        <f>IF(E9&lt;=13,(1000-(58/20*(E9-13))),1000-(41/20)*(E9-13))</f>
        <v>950.8</v>
      </c>
    </row>
    <row r="39" spans="1:5">
      <c r="B39" s="16" t="s">
        <v>23</v>
      </c>
      <c r="D39" s="16"/>
    </row>
    <row r="41" spans="1:5">
      <c r="D41" t="s">
        <v>24</v>
      </c>
    </row>
    <row r="42" spans="1:5">
      <c r="A42" s="17" t="s">
        <v>26</v>
      </c>
      <c r="B42" s="17"/>
      <c r="C42" s="17"/>
      <c r="D42" s="17"/>
      <c r="E42" s="17"/>
    </row>
  </sheetData>
  <mergeCells count="1">
    <mergeCell ref="A42:E42"/>
  </mergeCells>
  <pageMargins left="0.78749999999999998" right="0.78749999999999998" top="1.0249999999999999" bottom="1.0249999999999999" header="0.78749999999999998" footer="0.78749999999999998"/>
  <pageSetup paperSize="9" orientation="portrait" useFirstPageNumber="1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PageLayoutView="60" workbookViewId="0"/>
  </sheetViews>
  <sheetFormatPr baseColWidth="10" defaultColWidth="9.140625"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PageLayoutView="60" workbookViewId="0"/>
  </sheetViews>
  <sheetFormatPr baseColWidth="10" defaultColWidth="9.140625"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Feuille2</vt:lpstr>
      <vt:lpstr>Feuille3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SIBILLE</dc:creator>
  <cp:lastModifiedBy>ADmin</cp:lastModifiedBy>
  <cp:revision>27</cp:revision>
  <cp:lastPrinted>2020-08-30T07:54:39Z</cp:lastPrinted>
  <dcterms:created xsi:type="dcterms:W3CDTF">2010-03-09T16:03:30Z</dcterms:created>
  <dcterms:modified xsi:type="dcterms:W3CDTF">2023-01-20T12:52:58Z</dcterms:modified>
  <dc:language>fr-FR</dc:language>
</cp:coreProperties>
</file>