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8215" windowHeight="122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10" i="1"/>
  <c r="F9" s="1"/>
  <c r="B16"/>
  <c r="C16" s="1"/>
  <c r="E16" s="1"/>
  <c r="A14"/>
  <c r="D14" s="1"/>
  <c r="G16" l="1"/>
  <c r="F16" s="1"/>
  <c r="B12"/>
  <c r="C12" s="1"/>
  <c r="E12" l="1"/>
  <c r="G12"/>
  <c r="F12" l="1"/>
  <c r="F14" s="1"/>
</calcChain>
</file>

<file path=xl/sharedStrings.xml><?xml version="1.0" encoding="utf-8"?>
<sst xmlns="http://schemas.openxmlformats.org/spreadsheetml/2006/main" count="24" uniqueCount="24">
  <si>
    <t>Piste en herbe</t>
  </si>
  <si>
    <t>Z</t>
  </si>
  <si>
    <t>Coef temperature</t>
  </si>
  <si>
    <t>T°c</t>
  </si>
  <si>
    <t>QNH</t>
  </si>
  <si>
    <t>MTO</t>
  </si>
  <si>
    <t>T°C</t>
  </si>
  <si>
    <t>Coef Z</t>
  </si>
  <si>
    <t>Ennoncé</t>
  </si>
  <si>
    <t>Les cases grises sont données par le mdv</t>
  </si>
  <si>
    <t>les cases pourcentage nous donne la position du jour par rapport au mdv : Ex: à 26° on est à 74% de 35°</t>
  </si>
  <si>
    <t>On commence par calculer la longueur de décollage à 1100kg et 0ft, puis le même calcul à 900kg, et on en déduis à 1000</t>
  </si>
  <si>
    <t>Les mêmes calcul à 4000ft</t>
  </si>
  <si>
    <t>Z (ft)</t>
  </si>
  <si>
    <t>Coef Masse TO</t>
  </si>
  <si>
    <t>Note : Il y a plusieurs façon d'aborder le calcul, et suivant l'ordre dans lequel on fait les calculs + les arrondis cela amènent une légére différence dans les resultats.</t>
  </si>
  <si>
    <t>Enfin on en déduis le résultat demandé : 731 mètres</t>
  </si>
  <si>
    <t>Par exemple dans l'autre feuille excel disponible, on trouve 715 mètres au lieu des 731 trouvés ici</t>
  </si>
  <si>
    <t>Les résultats restent néamoins assez proche et suffisant pour notre besoin</t>
  </si>
  <si>
    <t>0 &lt; Z &gt; 4000</t>
  </si>
  <si>
    <t>15 &lt; T &gt; 27</t>
  </si>
  <si>
    <t>1100 &lt; MTO &gt; 900</t>
  </si>
  <si>
    <t>Cet exemple ne fonctionne que dans  les strictes limitations ci-dessus</t>
  </si>
  <si>
    <t>et pour des valeurs qui ne correspondent pas aux cases grises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</si>
</sst>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6</xdr:row>
      <xdr:rowOff>152401</xdr:rowOff>
    </xdr:from>
    <xdr:to>
      <xdr:col>8</xdr:col>
      <xdr:colOff>676276</xdr:colOff>
      <xdr:row>6</xdr:row>
      <xdr:rowOff>3310305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1" y="723901"/>
          <a:ext cx="7905750" cy="31579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E5" sqref="E5"/>
    </sheetView>
  </sheetViews>
  <sheetFormatPr baseColWidth="10" defaultRowHeight="15"/>
  <cols>
    <col min="2" max="3" width="17" bestFit="1" customWidth="1"/>
    <col min="4" max="4" width="19.28515625" customWidth="1"/>
    <col min="9" max="9" width="52" customWidth="1"/>
  </cols>
  <sheetData>
    <row r="1" spans="1:9">
      <c r="A1" s="18" t="s">
        <v>8</v>
      </c>
      <c r="B1" s="18"/>
      <c r="C1" s="18"/>
      <c r="D1" s="18"/>
    </row>
    <row r="2" spans="1:9">
      <c r="A2" s="8" t="s">
        <v>13</v>
      </c>
      <c r="B2" s="8" t="s">
        <v>3</v>
      </c>
      <c r="C2" s="8" t="s">
        <v>4</v>
      </c>
      <c r="D2" s="8" t="s">
        <v>5</v>
      </c>
    </row>
    <row r="3" spans="1:9">
      <c r="A3" s="21">
        <v>872</v>
      </c>
      <c r="B3" s="21">
        <v>26</v>
      </c>
      <c r="C3" s="21">
        <v>1023</v>
      </c>
      <c r="D3" s="21">
        <v>1000</v>
      </c>
    </row>
    <row r="4" spans="1:9">
      <c r="A4" s="7" t="s">
        <v>19</v>
      </c>
      <c r="B4" s="7" t="s">
        <v>20</v>
      </c>
      <c r="C4" s="7"/>
      <c r="D4" s="7" t="s">
        <v>21</v>
      </c>
    </row>
    <row r="5" spans="1:9">
      <c r="A5" s="22" t="s">
        <v>22</v>
      </c>
      <c r="B5" s="23"/>
      <c r="C5" s="23"/>
      <c r="D5" s="24"/>
    </row>
    <row r="6" spans="1:9">
      <c r="A6" s="25" t="s">
        <v>23</v>
      </c>
      <c r="B6" s="25"/>
      <c r="C6" s="25"/>
      <c r="D6" s="25"/>
    </row>
    <row r="7" spans="1:9" ht="305.25" customHeight="1"/>
    <row r="8" spans="1:9">
      <c r="A8" s="2"/>
      <c r="B8" s="4"/>
      <c r="C8" s="2"/>
      <c r="D8" s="2"/>
      <c r="E8" s="14" t="s">
        <v>0</v>
      </c>
      <c r="F8" s="14"/>
      <c r="G8" s="14"/>
    </row>
    <row r="9" spans="1:9">
      <c r="A9" s="5"/>
      <c r="B9" s="4"/>
      <c r="C9" s="19" t="s">
        <v>14</v>
      </c>
      <c r="D9" s="20"/>
      <c r="E9" s="5"/>
      <c r="F9" s="11">
        <f>(F10-G10)/(E10-G10)</f>
        <v>0.5</v>
      </c>
      <c r="G9" s="5"/>
    </row>
    <row r="10" spans="1:9">
      <c r="A10" s="2" t="s">
        <v>1</v>
      </c>
      <c r="B10" s="2" t="s">
        <v>6</v>
      </c>
      <c r="C10" s="2" t="s">
        <v>2</v>
      </c>
      <c r="D10" s="2" t="s">
        <v>7</v>
      </c>
      <c r="E10" s="2">
        <v>1100</v>
      </c>
      <c r="F10" s="8">
        <f>D3</f>
        <v>1000</v>
      </c>
      <c r="G10" s="2">
        <v>900</v>
      </c>
    </row>
    <row r="11" spans="1:9">
      <c r="A11" s="15">
        <v>0</v>
      </c>
      <c r="B11" s="10">
        <v>15</v>
      </c>
      <c r="C11" s="3"/>
      <c r="D11" s="3"/>
      <c r="E11" s="10">
        <v>725</v>
      </c>
      <c r="F11" s="3"/>
      <c r="G11" s="10">
        <v>455</v>
      </c>
      <c r="I11" s="12"/>
    </row>
    <row r="12" spans="1:9">
      <c r="A12" s="16"/>
      <c r="B12" s="9">
        <f>B3</f>
        <v>26</v>
      </c>
      <c r="C12" s="3">
        <f>B12/B13</f>
        <v>0.74285714285714288</v>
      </c>
      <c r="D12" s="3"/>
      <c r="E12" s="3">
        <f>E11+((E13-725)*C12)</f>
        <v>788.14285714285711</v>
      </c>
      <c r="F12">
        <f>((E12-G12)*F9)+G12</f>
        <v>638.28571428571422</v>
      </c>
      <c r="G12" s="3">
        <f>G11+((G13-G11)*C12)</f>
        <v>488.42857142857144</v>
      </c>
      <c r="I12" s="13"/>
    </row>
    <row r="13" spans="1:9">
      <c r="A13" s="17"/>
      <c r="B13" s="10">
        <v>35</v>
      </c>
      <c r="C13" s="3"/>
      <c r="D13" s="3"/>
      <c r="E13" s="10">
        <v>810</v>
      </c>
      <c r="F13" s="3"/>
      <c r="G13" s="10">
        <v>500</v>
      </c>
      <c r="I13" s="12"/>
    </row>
    <row r="14" spans="1:9">
      <c r="A14" s="9">
        <f>A3</f>
        <v>872</v>
      </c>
      <c r="B14" s="9">
        <v>26</v>
      </c>
      <c r="C14" s="7"/>
      <c r="D14" s="7">
        <f>A14/A15</f>
        <v>0.218</v>
      </c>
      <c r="E14" s="7"/>
      <c r="F14" s="6">
        <f>ROUND(((F16-F12)*D14)+F12,0)</f>
        <v>731</v>
      </c>
      <c r="G14" s="7"/>
      <c r="I14" s="12"/>
    </row>
    <row r="15" spans="1:9">
      <c r="A15" s="15">
        <v>4000</v>
      </c>
      <c r="B15" s="10">
        <v>7</v>
      </c>
      <c r="C15" s="3"/>
      <c r="D15" s="3"/>
      <c r="E15" s="10">
        <v>1025</v>
      </c>
      <c r="F15" s="3"/>
      <c r="G15" s="10">
        <v>620</v>
      </c>
      <c r="I15" s="12"/>
    </row>
    <row r="16" spans="1:9">
      <c r="A16" s="16"/>
      <c r="B16" s="9">
        <f>B3</f>
        <v>26</v>
      </c>
      <c r="C16" s="3">
        <f>B16/B17</f>
        <v>0.96296296296296291</v>
      </c>
      <c r="D16" s="3"/>
      <c r="E16" s="3">
        <f>E15+((E17-725)*C16)</f>
        <v>1439.0740740740741</v>
      </c>
      <c r="F16" s="3">
        <f>((E16-G16)*F9)+G16</f>
        <v>1063.2407407407409</v>
      </c>
      <c r="G16" s="3">
        <f>G15+((G17-G15)*C16)</f>
        <v>687.40740740740739</v>
      </c>
    </row>
    <row r="17" spans="1:7">
      <c r="A17" s="17"/>
      <c r="B17" s="10">
        <v>27</v>
      </c>
      <c r="C17" s="3"/>
      <c r="D17" s="3"/>
      <c r="E17" s="10">
        <v>1155</v>
      </c>
      <c r="F17" s="3"/>
      <c r="G17" s="10">
        <v>690</v>
      </c>
    </row>
    <row r="19" spans="1:7">
      <c r="A19" t="s">
        <v>9</v>
      </c>
    </row>
    <row r="20" spans="1:7">
      <c r="A20" t="s">
        <v>10</v>
      </c>
    </row>
    <row r="21" spans="1:7">
      <c r="A21" t="s">
        <v>11</v>
      </c>
    </row>
    <row r="22" spans="1:7">
      <c r="A22" t="s">
        <v>12</v>
      </c>
    </row>
    <row r="23" spans="1:7">
      <c r="A23" s="1" t="s">
        <v>16</v>
      </c>
      <c r="B23" s="1"/>
      <c r="C23" s="1"/>
      <c r="D23" s="1"/>
    </row>
    <row r="26" spans="1:7">
      <c r="A26" t="s">
        <v>15</v>
      </c>
    </row>
    <row r="27" spans="1:7">
      <c r="A27" t="s">
        <v>17</v>
      </c>
    </row>
    <row r="28" spans="1:7">
      <c r="A28" t="s">
        <v>18</v>
      </c>
    </row>
  </sheetData>
  <mergeCells count="7">
    <mergeCell ref="E8:G8"/>
    <mergeCell ref="A11:A13"/>
    <mergeCell ref="A15:A17"/>
    <mergeCell ref="A1:D1"/>
    <mergeCell ref="C9:D9"/>
    <mergeCell ref="A5:D5"/>
    <mergeCell ref="A6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2023-01-06T14:25:36Z</dcterms:created>
  <dcterms:modified xsi:type="dcterms:W3CDTF">2023-01-06T19:13:22Z</dcterms:modified>
</cp:coreProperties>
</file>